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RMOS DE REFERÊCIA CGLOG\NOVAS CONTRATAÇÕES\CONTRATAÇÃO LIMPEZA\ETP e TR Fnde\EDITAL 022023\"/>
    </mc:Choice>
  </mc:AlternateContent>
  <xr:revisionPtr revIDLastSave="0" documentId="13_ncr:1_{0C4D2D74-82E8-4850-96E5-F768F6CC43A3}" xr6:coauthVersionLast="47" xr6:coauthVersionMax="47" xr10:uidLastSave="{00000000-0000-0000-0000-000000000000}"/>
  <bookViews>
    <workbookView xWindow="-120" yWindow="-120" windowWidth="29040" windowHeight="15840" activeTab="1" xr2:uid="{A88DA8BF-D2FA-487B-B1B8-63C74657471C}"/>
  </bookViews>
  <sheets>
    <sheet name="Insumos" sheetId="1" r:id="rId1"/>
    <sheet name="Comparativa de preços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5" i="2" l="1"/>
  <c r="E24" i="2"/>
  <c r="D24" i="2"/>
  <c r="C24" i="2"/>
  <c r="B24" i="2"/>
  <c r="E16" i="2"/>
  <c r="D16" i="2"/>
  <c r="C16" i="2"/>
  <c r="B16" i="2"/>
  <c r="H25" i="1"/>
  <c r="K24" i="1"/>
  <c r="K23" i="1"/>
  <c r="K22" i="1"/>
  <c r="K20" i="1"/>
  <c r="K19" i="1"/>
  <c r="K18" i="1"/>
  <c r="K17" i="1"/>
  <c r="K15" i="1" l="1"/>
  <c r="K14" i="1"/>
  <c r="K7" i="1"/>
  <c r="D11" i="1"/>
  <c r="D3" i="1"/>
  <c r="D47" i="1" s="1"/>
  <c r="K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tc={36FEF964-10BA-4F94-BD5B-4627C0898643}</author>
    <author>tc={88578D2A-0694-45AC-A7A4-791309409A98}</author>
    <author>tc={04260894-BAF2-4D1B-93DC-D6C65D127FE2}</author>
  </authors>
  <commentList>
    <comment ref="K9" authorId="0" shapeId="0" xr:uid="{36FEF964-10BA-4F94-BD5B-4627C089864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R$ 68,99 para a marca cotada pela licitante (Braslimpia)</t>
      </text>
    </comment>
    <comment ref="L15" authorId="1" shapeId="0" xr:uid="{88578D2A-0694-45AC-A7A4-791309409A9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https://www.jaledistribuidora.com.br/produto/papel-higienico-pcte-12-x-60-mts-paloma.html</t>
      </text>
    </comment>
    <comment ref="B27" authorId="2" shapeId="0" xr:uid="{04260894-BAF2-4D1B-93DC-D6C65D127FE2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Verificar se há papel toalha no refeitório</t>
      </text>
    </comment>
  </commentList>
</comments>
</file>

<file path=xl/sharedStrings.xml><?xml version="1.0" encoding="utf-8"?>
<sst xmlns="http://schemas.openxmlformats.org/spreadsheetml/2006/main" count="297" uniqueCount="138">
  <si>
    <t>DESCRIÇÃO DO PRODUTO</t>
  </si>
  <si>
    <t xml:space="preserve">Impermeabilizante acrilico auto brilho </t>
  </si>
  <si>
    <t>Rodo combinado</t>
  </si>
  <si>
    <t>Limpa carpete (500 ml)</t>
  </si>
  <si>
    <t>Multiuso (Frasco 500 ml)</t>
  </si>
  <si>
    <t>Spray mop</t>
  </si>
  <si>
    <t xml:space="preserve">Removedor de cera 1:5 </t>
  </si>
  <si>
    <t>Placa sinalizadora</t>
  </si>
  <si>
    <t>alcool 70 % (1L)</t>
  </si>
  <si>
    <t>Mop pó</t>
  </si>
  <si>
    <t>Espanador eletrostático</t>
  </si>
  <si>
    <t xml:space="preserve">Esponja dupla face multiuso </t>
  </si>
  <si>
    <t>Atômic 70</t>
  </si>
  <si>
    <t>Pasta jóia (pote de 500 g)</t>
  </si>
  <si>
    <t>Balde plastico de 10 litros Preto e Azul</t>
  </si>
  <si>
    <t>Escova Oval com cabo de madeira - nylon</t>
  </si>
  <si>
    <t>Limpa vidro (frasco de 500 ml)</t>
  </si>
  <si>
    <t>Saco de lixo azul 100L</t>
  </si>
  <si>
    <t>Saco de lixo preto 100L</t>
  </si>
  <si>
    <t>Saco de lixo preto 200L</t>
  </si>
  <si>
    <t>Saco de lixo preto 40L</t>
  </si>
  <si>
    <t>Saco de lixo preto 60L</t>
  </si>
  <si>
    <t>Papel higiênico 240m</t>
  </si>
  <si>
    <t>Papel toalha</t>
  </si>
  <si>
    <t>Papel assento sanitário</t>
  </si>
  <si>
    <t>Saco absorvente</t>
  </si>
  <si>
    <t>Pedra sanitária</t>
  </si>
  <si>
    <t>Pedra sanitária acoplada</t>
  </si>
  <si>
    <t>Sabonete líquido</t>
  </si>
  <si>
    <t>Desodorizador de ambientes</t>
  </si>
  <si>
    <t>Papel higiênico 30m</t>
  </si>
  <si>
    <t>Suporte LT</t>
  </si>
  <si>
    <t>Disco preto</t>
  </si>
  <si>
    <t>Disco branco</t>
  </si>
  <si>
    <t>Desinfetante</t>
  </si>
  <si>
    <t>Álcool em Gel</t>
  </si>
  <si>
    <t>Vassoura de nylon de 60 cm (NYLON C/BASE PLASTICA C/CABO)</t>
  </si>
  <si>
    <t>Pasta limpadora</t>
  </si>
  <si>
    <t>Vassoura de piaçava</t>
  </si>
  <si>
    <t>Pá de plastico para recolhimento de lixo</t>
  </si>
  <si>
    <t>Vassourinha</t>
  </si>
  <si>
    <t>Cera concentrada</t>
  </si>
  <si>
    <t>Vinagre</t>
  </si>
  <si>
    <t>UNIDADE</t>
  </si>
  <si>
    <t>Rodo de madeira (RODO 60CM C/CABO)</t>
  </si>
  <si>
    <t>PANOS PARA LIMPEZA DE CHÃO (ALGODÃO CRU) 40X65</t>
  </si>
  <si>
    <t>Flanela de algodão (30x50)</t>
  </si>
  <si>
    <t xml:space="preserve">Detergente liquido 1:40 </t>
  </si>
  <si>
    <t>Sabão em barra glicerinado</t>
  </si>
  <si>
    <t>Espanador (ESPANADOR DE PENA)</t>
  </si>
  <si>
    <t>Água Sanitária (1L)</t>
  </si>
  <si>
    <t>Esfregão</t>
  </si>
  <si>
    <t>Litro</t>
  </si>
  <si>
    <t>und</t>
  </si>
  <si>
    <t>L</t>
  </si>
  <si>
    <t>rolo</t>
  </si>
  <si>
    <t>pct</t>
  </si>
  <si>
    <t>litro</t>
  </si>
  <si>
    <t>Frasco</t>
  </si>
  <si>
    <t>Valor unitário</t>
  </si>
  <si>
    <t>ESTIMATIVA PREGÃO 02/2023</t>
  </si>
  <si>
    <t>PROPOSTA ATIVA</t>
  </si>
  <si>
    <t>Tratador de piso</t>
  </si>
  <si>
    <t xml:space="preserve">Panos de microfibra
</t>
  </si>
  <si>
    <t>Limpador uso geral</t>
  </si>
  <si>
    <t>Limpador de vidros</t>
  </si>
  <si>
    <t>Borrifador</t>
  </si>
  <si>
    <t>Saco de Lixo</t>
  </si>
  <si>
    <t>Papel Toalha</t>
  </si>
  <si>
    <t>Protetor de Assento Sanitário</t>
  </si>
  <si>
    <t>Saco Absorvente</t>
  </si>
  <si>
    <t>Pedra santitária</t>
  </si>
  <si>
    <t>Sabonete Líquido</t>
  </si>
  <si>
    <t>Alcool em gel 70%</t>
  </si>
  <si>
    <t>Vassoura</t>
  </si>
  <si>
    <t>Unidade</t>
  </si>
  <si>
    <t>Rolo</t>
  </si>
  <si>
    <t>Pacote</t>
  </si>
  <si>
    <t>Valor unitário (painel de preços)</t>
  </si>
  <si>
    <t>PESQUISA  DE PREÇO INSUMOS ATIVA</t>
  </si>
  <si>
    <t>FONTE</t>
  </si>
  <si>
    <t>Painel</t>
  </si>
  <si>
    <t>MARCA</t>
  </si>
  <si>
    <t>Bralimpia</t>
  </si>
  <si>
    <t>Riccel</t>
  </si>
  <si>
    <t>Perfect Pró</t>
  </si>
  <si>
    <t>Dioxide Ind. Química</t>
  </si>
  <si>
    <t>Veja</t>
  </si>
  <si>
    <t>Nova era</t>
  </si>
  <si>
    <t>Induplast</t>
  </si>
  <si>
    <t>Paloma</t>
  </si>
  <si>
    <t>Alveflor</t>
  </si>
  <si>
    <t>Revestic</t>
  </si>
  <si>
    <t>SP de Souza</t>
  </si>
  <si>
    <t>Saniplus</t>
  </si>
  <si>
    <t>Limsoft</t>
  </si>
  <si>
    <t>Xpress</t>
  </si>
  <si>
    <t>Passe limpe</t>
  </si>
  <si>
    <t>Galão</t>
  </si>
  <si>
    <t>Balde plástico (10L)</t>
  </si>
  <si>
    <t>Balde plático (10L)</t>
  </si>
  <si>
    <t>Site</t>
  </si>
  <si>
    <t>Site Clinicrompras</t>
  </si>
  <si>
    <t>Papel Higiênico Rolo 60 metros folha dupla</t>
  </si>
  <si>
    <t>Loja do profissional</t>
  </si>
  <si>
    <t>Site Jale distribuidora</t>
  </si>
  <si>
    <t>Papel Toalha (Interfolha Duas Dobras, 100% celulose virgem, pacote 1000 folhas)</t>
  </si>
  <si>
    <t>painel</t>
  </si>
  <si>
    <t>TOTAL</t>
  </si>
  <si>
    <t>ITEM</t>
  </si>
  <si>
    <t>PLANILHA COPARATIVA DE PREÇO</t>
  </si>
  <si>
    <t>M² (MÃO DE OBRA)</t>
  </si>
  <si>
    <t>ESTIMADO</t>
  </si>
  <si>
    <t>ATIVA</t>
  </si>
  <si>
    <t>AMBIENTE</t>
  </si>
  <si>
    <t>Andares (piso vinílico)</t>
  </si>
  <si>
    <t>Piso frio (copa, refeitório,escada social, escada de emergência)</t>
  </si>
  <si>
    <t>Salas de reunião/individual/Biblioteca/Arquivo/ Almoxarifado/depósito/Laboratório de Inovação/Protocolo/Institucional/Central Cgpeo/CFTV/Sala brigada/WEB CONFERÊNCIA/COMISSÃO DE ÉTICA/VESTIÁRIO/Auditório/Galeria/Repografia e telefonia/Studio de gravação</t>
  </si>
  <si>
    <t>ASFNDE</t>
  </si>
  <si>
    <t>Área com espaços livres- Hall</t>
  </si>
  <si>
    <t>Banheiros</t>
  </si>
  <si>
    <t>Garagem</t>
  </si>
  <si>
    <t>Gerador/ Casa de Máquina/ Exaustor/Cobertura/Mezanino</t>
  </si>
  <si>
    <t>Elevador</t>
  </si>
  <si>
    <t>Pátios e áreas verdes com média frequência</t>
  </si>
  <si>
    <t>Esquadria- Face externa com exposição a situação de risco</t>
  </si>
  <si>
    <t>Esquadria- face externa sem exposição a situação de risco</t>
  </si>
  <si>
    <t>MATERIAIS E EQUIPAMENTOS</t>
  </si>
  <si>
    <t>EDIFÍCO SEDE</t>
  </si>
  <si>
    <t>EDIFÍCIO DEBRA</t>
  </si>
  <si>
    <t>Arquivo</t>
  </si>
  <si>
    <t>Banheiro</t>
  </si>
  <si>
    <t>copa/ salas individuais/ sala brigada/depósito</t>
  </si>
  <si>
    <t>Galpão Principal</t>
  </si>
  <si>
    <t>Pátio</t>
  </si>
  <si>
    <t>PLANILHA COMPARATIVA DE PRODUTIVIDADE</t>
  </si>
  <si>
    <t xml:space="preserve">EDIFÍCIO SEDE </t>
  </si>
  <si>
    <t>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</si>
</sst>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2" borderId="1" xfId="0" applyFill="1" applyBorder="1"/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0" fillId="2" borderId="1" xfId="0" applyNumberFormat="1" applyFill="1" applyBorder="1"/>
    <xf numFmtId="44" fontId="0" fillId="0" borderId="1" xfId="0" applyNumberFormat="1" applyBorder="1"/>
    <xf numFmtId="0" fontId="6" fillId="0" borderId="1" xfId="2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0" fillId="5" borderId="1" xfId="0" applyFill="1" applyBorder="1"/>
    <xf numFmtId="0" fontId="4" fillId="5" borderId="1" xfId="0" applyFont="1" applyFill="1" applyBorder="1" applyAlignment="1">
      <alignment vertical="center" wrapText="1"/>
    </xf>
    <xf numFmtId="44" fontId="4" fillId="0" borderId="1" xfId="4" applyFont="1" applyBorder="1" applyAlignment="1">
      <alignment horizontal="right" vertical="center" wrapText="1"/>
    </xf>
    <xf numFmtId="44" fontId="4" fillId="0" borderId="1" xfId="4" applyFont="1" applyBorder="1" applyAlignment="1">
      <alignment horizontal="right" vertical="center" wrapText="1"/>
    </xf>
    <xf numFmtId="44" fontId="4" fillId="0" borderId="1" xfId="4" applyFont="1" applyBorder="1" applyAlignment="1">
      <alignment horizontal="right" vertical="center" wrapText="1"/>
    </xf>
    <xf numFmtId="44" fontId="4" fillId="0" borderId="1" xfId="4" applyFont="1" applyBorder="1" applyAlignment="1">
      <alignment horizontal="right" vertical="center" wrapText="1"/>
    </xf>
    <xf numFmtId="44" fontId="4" fillId="0" borderId="3" xfId="4" applyFont="1" applyBorder="1" applyAlignment="1">
      <alignment horizontal="right" vertical="center" wrapText="1"/>
    </xf>
    <xf numFmtId="44" fontId="4" fillId="0" borderId="1" xfId="4" applyFont="1" applyBorder="1" applyAlignment="1">
      <alignment horizontal="right" vertical="center" wrapText="1"/>
    </xf>
    <xf numFmtId="44" fontId="4" fillId="0" borderId="1" xfId="4" applyFont="1" applyBorder="1" applyAlignment="1">
      <alignment horizontal="right" vertical="center" wrapText="1"/>
    </xf>
    <xf numFmtId="0" fontId="4" fillId="0" borderId="1" xfId="5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/>
    </xf>
    <xf numFmtId="44" fontId="4" fillId="0" borderId="1" xfId="4" applyFont="1" applyBorder="1" applyAlignment="1">
      <alignment horizontal="right" vertical="center" wrapText="1"/>
    </xf>
    <xf numFmtId="0" fontId="11" fillId="6" borderId="1" xfId="2" applyFont="1" applyFill="1" applyBorder="1" applyAlignment="1">
      <alignment horizontal="center" vertical="center"/>
    </xf>
    <xf numFmtId="0" fontId="6" fillId="0" borderId="1" xfId="5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6" fillId="0" borderId="1" xfId="5" applyBorder="1" applyAlignment="1">
      <alignment horizontal="center" vertical="center"/>
    </xf>
    <xf numFmtId="4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1" xfId="0" applyFont="1" applyFill="1" applyBorder="1"/>
    <xf numFmtId="0" fontId="7" fillId="0" borderId="1" xfId="0" applyFont="1" applyBorder="1"/>
    <xf numFmtId="0" fontId="7" fillId="2" borderId="1" xfId="0" applyFont="1" applyFill="1" applyBorder="1" applyAlignment="1">
      <alignment wrapText="1"/>
    </xf>
    <xf numFmtId="0" fontId="7" fillId="0" borderId="2" xfId="0" applyFont="1" applyBorder="1"/>
    <xf numFmtId="0" fontId="7" fillId="0" borderId="3" xfId="0" applyFont="1" applyBorder="1"/>
    <xf numFmtId="0" fontId="8" fillId="0" borderId="1" xfId="0" applyFont="1" applyFill="1" applyBorder="1"/>
    <xf numFmtId="0" fontId="8" fillId="4" borderId="1" xfId="0" applyFont="1" applyFill="1" applyBorder="1"/>
    <xf numFmtId="0" fontId="2" fillId="3" borderId="1" xfId="0" applyFont="1" applyFill="1" applyBorder="1"/>
    <xf numFmtId="0" fontId="2" fillId="7" borderId="1" xfId="0" applyFont="1" applyFill="1" applyBorder="1"/>
    <xf numFmtId="0" fontId="2" fillId="4" borderId="1" xfId="0" applyFont="1" applyFill="1" applyBorder="1"/>
    <xf numFmtId="0" fontId="2" fillId="3" borderId="3" xfId="0" applyFont="1" applyFill="1" applyBorder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3" borderId="1" xfId="0" applyFont="1" applyFill="1" applyBorder="1"/>
    <xf numFmtId="0" fontId="0" fillId="2" borderId="1" xfId="0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0" fillId="0" borderId="1" xfId="5" applyFont="1" applyFill="1" applyBorder="1" applyAlignment="1">
      <alignment horizontal="center" vertical="center"/>
    </xf>
    <xf numFmtId="0" fontId="6" fillId="0" borderId="1" xfId="5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/>
    </xf>
  </cellXfs>
  <cellStyles count="6">
    <cellStyle name="Moeda" xfId="1" builtinId="4"/>
    <cellStyle name="Moeda 2" xfId="4" xr:uid="{906D1A8A-2A2F-49AB-AEB4-37B274B51644}"/>
    <cellStyle name="Normal" xfId="0" builtinId="0"/>
    <cellStyle name="Normal 2" xfId="5" xr:uid="{07734487-9A93-486F-93E0-719035463A88}"/>
    <cellStyle name="Normal 3" xfId="2" xr:uid="{A6CBD902-AFF0-48FF-9A2D-5FBF22AE46D5}"/>
    <cellStyle name="Porcentagem 2" xfId="3" xr:uid="{3005214D-8B6C-4AC4-91C2-ED6D1C9A81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YARA PAES GUIMARAES" id="{6CA7F3A6-8938-4F51-A087-A4ACD609D230}" userId="S::72178019153@fnde.gov.br::79be3b2e-404c-4ff3-960e-83713c1e6be6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9" dT="2023-04-05T14:38:53.13" personId="{6CA7F3A6-8938-4F51-A087-A4ACD609D230}" id="{36FEF964-10BA-4F94-BD5B-4627C0898643}">
    <text>R$ 68,99 para a marca cotada pela licitante (Braslimpia)</text>
  </threadedComment>
  <threadedComment ref="L15" dT="2023-04-06T13:17:45.61" personId="{6CA7F3A6-8938-4F51-A087-A4ACD609D230}" id="{88578D2A-0694-45AC-A7A4-791309409A98}">
    <text>https://www.jaledistribuidora.com.br/produto/papel-higienico-pcte-12-x-60-mts-paloma.html</text>
    <extLst>
      <x:ext xmlns:xltc2="http://schemas.microsoft.com/office/spreadsheetml/2020/threadedcomments2" uri="{F7C98A9C-CBB3-438F-8F68-D28B6AF4A901}">
        <xltc2:checksum>632441107</xltc2:checksum>
        <xltc2:hyperlink startIndex="0" length="89" url="https://www.jaledistribuidora.com.br/produto/papel-higienico-pcte-12-x-60-mts-paloma.html"/>
      </x:ext>
    </extLst>
  </threadedComment>
  <threadedComment ref="B27" dT="2023-02-03T18:29:25.16" personId="{6CA7F3A6-8938-4F51-A087-A4ACD609D230}" id="{04260894-BAF2-4D1B-93DC-D6C65D127FE2}">
    <text>Verificar se há papel toalha no refeitório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3E1E4-47BE-4D7D-B1DC-5E6014518F3E}">
  <dimension ref="A1:L47"/>
  <sheetViews>
    <sheetView topLeftCell="A19" workbookViewId="0">
      <selection activeCell="I21" sqref="I21"/>
    </sheetView>
  </sheetViews>
  <sheetFormatPr defaultRowHeight="15" x14ac:dyDescent="0.25"/>
  <cols>
    <col min="2" max="2" width="35.5703125" customWidth="1"/>
    <col min="3" max="3" width="10.140625" customWidth="1"/>
    <col min="4" max="4" width="30.28515625" bestFit="1" customWidth="1"/>
    <col min="5" max="5" width="41.7109375" customWidth="1"/>
    <col min="8" max="8" width="13.28515625" bestFit="1" customWidth="1"/>
    <col min="9" max="9" width="44.140625" customWidth="1"/>
    <col min="11" max="11" width="13.28515625" bestFit="1" customWidth="1"/>
    <col min="12" max="12" width="20.42578125" bestFit="1" customWidth="1"/>
  </cols>
  <sheetData>
    <row r="1" spans="1:12" ht="15.75" thickBot="1" x14ac:dyDescent="0.3">
      <c r="B1" s="59" t="s">
        <v>60</v>
      </c>
      <c r="C1" s="60"/>
      <c r="D1" s="61"/>
      <c r="E1" s="59" t="s">
        <v>61</v>
      </c>
      <c r="F1" s="60"/>
      <c r="G1" s="60"/>
      <c r="H1" s="61"/>
      <c r="I1" s="59" t="s">
        <v>79</v>
      </c>
      <c r="J1" s="60"/>
      <c r="K1" s="61"/>
    </row>
    <row r="2" spans="1:12" x14ac:dyDescent="0.25">
      <c r="A2" s="39" t="s">
        <v>109</v>
      </c>
      <c r="B2" s="40" t="s">
        <v>0</v>
      </c>
      <c r="C2" s="40" t="s">
        <v>43</v>
      </c>
      <c r="D2" s="40" t="s">
        <v>78</v>
      </c>
      <c r="E2" s="40" t="s">
        <v>0</v>
      </c>
      <c r="F2" s="40" t="s">
        <v>43</v>
      </c>
      <c r="G2" s="40" t="s">
        <v>82</v>
      </c>
      <c r="H2" s="40" t="s">
        <v>59</v>
      </c>
      <c r="I2" s="40" t="s">
        <v>0</v>
      </c>
      <c r="J2" s="40" t="s">
        <v>43</v>
      </c>
      <c r="K2" s="40" t="s">
        <v>59</v>
      </c>
      <c r="L2" s="41" t="s">
        <v>80</v>
      </c>
    </row>
    <row r="3" spans="1:12" ht="15.75" x14ac:dyDescent="0.25">
      <c r="A3" s="4">
        <v>1</v>
      </c>
      <c r="B3" s="16" t="s">
        <v>1</v>
      </c>
      <c r="C3" s="5" t="s">
        <v>52</v>
      </c>
      <c r="D3" s="7">
        <f>67.29/5</f>
        <v>13.458000000000002</v>
      </c>
      <c r="E3" s="9" t="s">
        <v>10</v>
      </c>
      <c r="F3" s="12" t="s">
        <v>75</v>
      </c>
      <c r="G3" s="29" t="s">
        <v>83</v>
      </c>
      <c r="H3" s="17">
        <v>40.409999999999997</v>
      </c>
      <c r="I3" s="9" t="s">
        <v>10</v>
      </c>
      <c r="J3" s="24" t="s">
        <v>75</v>
      </c>
      <c r="K3" s="8">
        <v>17.88</v>
      </c>
      <c r="L3" s="4" t="s">
        <v>81</v>
      </c>
    </row>
    <row r="4" spans="1:12" ht="25.5" x14ac:dyDescent="0.25">
      <c r="A4" s="4">
        <v>2</v>
      </c>
      <c r="B4" s="16" t="s">
        <v>44</v>
      </c>
      <c r="C4" s="5" t="s">
        <v>53</v>
      </c>
      <c r="D4" s="7">
        <v>10.81</v>
      </c>
      <c r="E4" s="9" t="s">
        <v>62</v>
      </c>
      <c r="F4" s="12" t="s">
        <v>52</v>
      </c>
      <c r="G4" s="29" t="s">
        <v>84</v>
      </c>
      <c r="H4" s="17">
        <v>25.08</v>
      </c>
      <c r="I4" s="9" t="s">
        <v>62</v>
      </c>
      <c r="J4" s="24" t="s">
        <v>98</v>
      </c>
      <c r="K4" s="8">
        <v>67.290000000000006</v>
      </c>
      <c r="L4" s="4" t="s">
        <v>81</v>
      </c>
    </row>
    <row r="5" spans="1:12" ht="25.5" x14ac:dyDescent="0.25">
      <c r="A5" s="4">
        <v>3</v>
      </c>
      <c r="B5" s="2" t="s">
        <v>45</v>
      </c>
      <c r="C5" s="5" t="s">
        <v>53</v>
      </c>
      <c r="D5" s="7">
        <v>4.09</v>
      </c>
      <c r="E5" s="9" t="s">
        <v>63</v>
      </c>
      <c r="F5" s="12" t="s">
        <v>75</v>
      </c>
      <c r="G5" s="29" t="s">
        <v>85</v>
      </c>
      <c r="H5" s="17">
        <v>4.03</v>
      </c>
      <c r="I5" s="9" t="s">
        <v>63</v>
      </c>
      <c r="J5" s="24" t="s">
        <v>75</v>
      </c>
      <c r="K5" s="8">
        <v>8.77</v>
      </c>
      <c r="L5" s="4" t="s">
        <v>81</v>
      </c>
    </row>
    <row r="6" spans="1:12" ht="15.75" x14ac:dyDescent="0.25">
      <c r="A6" s="4">
        <v>4</v>
      </c>
      <c r="B6" s="2" t="s">
        <v>3</v>
      </c>
      <c r="C6" s="5" t="s">
        <v>53</v>
      </c>
      <c r="D6" s="7">
        <v>5.4</v>
      </c>
      <c r="E6" s="14" t="s">
        <v>64</v>
      </c>
      <c r="F6" s="12" t="s">
        <v>52</v>
      </c>
      <c r="G6" s="29" t="s">
        <v>84</v>
      </c>
      <c r="H6" s="17">
        <v>10.79</v>
      </c>
      <c r="I6" s="9" t="s">
        <v>64</v>
      </c>
      <c r="J6" s="24" t="s">
        <v>98</v>
      </c>
      <c r="K6" s="8">
        <v>25.63</v>
      </c>
      <c r="L6" s="4" t="s">
        <v>81</v>
      </c>
    </row>
    <row r="7" spans="1:12" ht="15.75" x14ac:dyDescent="0.25">
      <c r="A7" s="4">
        <v>5</v>
      </c>
      <c r="B7" s="16" t="s">
        <v>4</v>
      </c>
      <c r="C7" s="5" t="s">
        <v>53</v>
      </c>
      <c r="D7" s="7">
        <v>2.12</v>
      </c>
      <c r="E7" s="9" t="s">
        <v>99</v>
      </c>
      <c r="F7" s="12" t="s">
        <v>75</v>
      </c>
      <c r="G7" s="29" t="s">
        <v>83</v>
      </c>
      <c r="H7" s="17">
        <v>11.47</v>
      </c>
      <c r="I7" s="9" t="s">
        <v>100</v>
      </c>
      <c r="J7" s="24" t="s">
        <v>75</v>
      </c>
      <c r="K7" s="8">
        <f>D18</f>
        <v>8.0299999999999994</v>
      </c>
      <c r="L7" s="4" t="s">
        <v>81</v>
      </c>
    </row>
    <row r="8" spans="1:12" ht="15.75" x14ac:dyDescent="0.25">
      <c r="A8" s="4">
        <v>6</v>
      </c>
      <c r="B8" s="16" t="s">
        <v>46</v>
      </c>
      <c r="C8" s="5" t="s">
        <v>53</v>
      </c>
      <c r="D8" s="7">
        <v>2.92</v>
      </c>
      <c r="E8" s="14" t="s">
        <v>7</v>
      </c>
      <c r="F8" s="12" t="s">
        <v>75</v>
      </c>
      <c r="G8" s="29" t="s">
        <v>83</v>
      </c>
      <c r="H8" s="17">
        <v>38.31</v>
      </c>
      <c r="I8" s="14" t="s">
        <v>7</v>
      </c>
      <c r="J8" s="24" t="s">
        <v>75</v>
      </c>
      <c r="K8" s="8">
        <v>39.9</v>
      </c>
      <c r="L8" s="4" t="s">
        <v>101</v>
      </c>
    </row>
    <row r="9" spans="1:12" ht="15.75" x14ac:dyDescent="0.25">
      <c r="A9" s="4">
        <v>7</v>
      </c>
      <c r="B9" s="2" t="s">
        <v>47</v>
      </c>
      <c r="C9" s="5" t="s">
        <v>52</v>
      </c>
      <c r="D9" s="7">
        <v>10.43</v>
      </c>
      <c r="E9" s="9" t="s">
        <v>31</v>
      </c>
      <c r="F9" s="12" t="s">
        <v>75</v>
      </c>
      <c r="G9" s="29" t="s">
        <v>83</v>
      </c>
      <c r="H9" s="17">
        <v>70.83</v>
      </c>
      <c r="I9" s="9" t="s">
        <v>31</v>
      </c>
      <c r="J9" s="24" t="s">
        <v>75</v>
      </c>
      <c r="K9" s="8">
        <v>22.01</v>
      </c>
      <c r="L9" s="4" t="s">
        <v>81</v>
      </c>
    </row>
    <row r="10" spans="1:12" ht="38.25" x14ac:dyDescent="0.25">
      <c r="A10" s="4">
        <v>8</v>
      </c>
      <c r="B10" s="2" t="s">
        <v>6</v>
      </c>
      <c r="C10" s="5" t="s">
        <v>52</v>
      </c>
      <c r="D10" s="7">
        <v>24.33</v>
      </c>
      <c r="E10" s="27" t="s">
        <v>12</v>
      </c>
      <c r="F10" s="12" t="s">
        <v>52</v>
      </c>
      <c r="G10" s="29" t="s">
        <v>86</v>
      </c>
      <c r="H10" s="17">
        <v>638.99</v>
      </c>
      <c r="I10" s="27" t="s">
        <v>12</v>
      </c>
      <c r="J10" s="24" t="s">
        <v>52</v>
      </c>
      <c r="K10" s="8">
        <v>389.27</v>
      </c>
      <c r="L10" s="4" t="s">
        <v>102</v>
      </c>
    </row>
    <row r="11" spans="1:12" ht="15.75" x14ac:dyDescent="0.25">
      <c r="A11" s="4">
        <v>9</v>
      </c>
      <c r="B11" s="2" t="s">
        <v>48</v>
      </c>
      <c r="C11" s="5" t="s">
        <v>53</v>
      </c>
      <c r="D11" s="7">
        <f>6.52/5</f>
        <v>1.3039999999999998</v>
      </c>
      <c r="E11" s="9" t="s">
        <v>65</v>
      </c>
      <c r="F11" s="12" t="s">
        <v>75</v>
      </c>
      <c r="G11" s="30" t="s">
        <v>87</v>
      </c>
      <c r="H11" s="18">
        <v>18.87</v>
      </c>
      <c r="I11" s="9" t="s">
        <v>65</v>
      </c>
      <c r="J11" s="24" t="s">
        <v>75</v>
      </c>
      <c r="K11" s="8">
        <v>17</v>
      </c>
      <c r="L11" s="4" t="s">
        <v>81</v>
      </c>
    </row>
    <row r="12" spans="1:12" ht="15.75" x14ac:dyDescent="0.25">
      <c r="A12" s="4">
        <v>10</v>
      </c>
      <c r="B12" s="16" t="s">
        <v>8</v>
      </c>
      <c r="C12" s="5" t="s">
        <v>54</v>
      </c>
      <c r="D12" s="7">
        <v>6.53</v>
      </c>
      <c r="E12" s="9" t="s">
        <v>2</v>
      </c>
      <c r="F12" s="12" t="s">
        <v>75</v>
      </c>
      <c r="G12" s="30" t="s">
        <v>83</v>
      </c>
      <c r="H12" s="18">
        <v>49.77</v>
      </c>
      <c r="I12" s="9" t="s">
        <v>2</v>
      </c>
      <c r="J12" s="24" t="s">
        <v>75</v>
      </c>
      <c r="K12" s="8">
        <v>100.7</v>
      </c>
      <c r="L12" s="4" t="s">
        <v>104</v>
      </c>
    </row>
    <row r="13" spans="1:12" ht="15.75" x14ac:dyDescent="0.25">
      <c r="A13" s="4">
        <v>11</v>
      </c>
      <c r="B13" s="15" t="s">
        <v>9</v>
      </c>
      <c r="C13" s="5" t="s">
        <v>53</v>
      </c>
      <c r="D13" s="7">
        <v>50.2</v>
      </c>
      <c r="E13" s="9" t="s">
        <v>66</v>
      </c>
      <c r="F13" s="12" t="s">
        <v>75</v>
      </c>
      <c r="G13" s="30" t="s">
        <v>88</v>
      </c>
      <c r="H13" s="18">
        <v>12.82</v>
      </c>
      <c r="I13" s="9" t="s">
        <v>66</v>
      </c>
      <c r="J13" s="24" t="s">
        <v>75</v>
      </c>
      <c r="K13" s="8">
        <v>5.84</v>
      </c>
      <c r="L13" s="4" t="s">
        <v>81</v>
      </c>
    </row>
    <row r="14" spans="1:12" ht="15.75" x14ac:dyDescent="0.25">
      <c r="A14" s="4">
        <v>12</v>
      </c>
      <c r="B14" s="16" t="s">
        <v>49</v>
      </c>
      <c r="C14" s="5" t="s">
        <v>53</v>
      </c>
      <c r="D14" s="7">
        <v>19.739999999999998</v>
      </c>
      <c r="E14" s="13" t="s">
        <v>67</v>
      </c>
      <c r="F14" s="12" t="s">
        <v>75</v>
      </c>
      <c r="G14" s="31" t="s">
        <v>89</v>
      </c>
      <c r="H14" s="19">
        <v>0.35</v>
      </c>
      <c r="I14" s="25" t="s">
        <v>67</v>
      </c>
      <c r="J14" s="24" t="s">
        <v>75</v>
      </c>
      <c r="K14" s="8">
        <f>AVERAGE(D21:D25)</f>
        <v>0.70599999999999996</v>
      </c>
      <c r="L14" s="4" t="s">
        <v>81</v>
      </c>
    </row>
    <row r="15" spans="1:12" ht="15.75" x14ac:dyDescent="0.25">
      <c r="A15" s="4">
        <v>13</v>
      </c>
      <c r="B15" s="2" t="s">
        <v>11</v>
      </c>
      <c r="C15" s="5" t="s">
        <v>53</v>
      </c>
      <c r="D15" s="7">
        <v>1.27</v>
      </c>
      <c r="E15" s="37" t="s">
        <v>103</v>
      </c>
      <c r="F15" s="12" t="s">
        <v>76</v>
      </c>
      <c r="G15" s="32" t="s">
        <v>90</v>
      </c>
      <c r="H15" s="20">
        <v>0.47</v>
      </c>
      <c r="I15" s="25" t="s">
        <v>103</v>
      </c>
      <c r="J15" s="24" t="s">
        <v>76</v>
      </c>
      <c r="K15" s="8">
        <f>20.9/12</f>
        <v>1.7416666666666665</v>
      </c>
      <c r="L15" s="4" t="s">
        <v>105</v>
      </c>
    </row>
    <row r="16" spans="1:12" ht="31.5" x14ac:dyDescent="0.25">
      <c r="A16" s="4">
        <v>14</v>
      </c>
      <c r="B16" s="1" t="s">
        <v>50</v>
      </c>
      <c r="C16" s="5" t="s">
        <v>53</v>
      </c>
      <c r="D16" s="7">
        <v>3.05</v>
      </c>
      <c r="E16" s="28" t="s">
        <v>106</v>
      </c>
      <c r="F16" s="12" t="s">
        <v>77</v>
      </c>
      <c r="G16" s="32" t="s">
        <v>91</v>
      </c>
      <c r="H16" s="20">
        <v>6.09</v>
      </c>
      <c r="I16" s="25" t="s">
        <v>68</v>
      </c>
      <c r="J16" s="24" t="s">
        <v>77</v>
      </c>
      <c r="K16" s="8">
        <v>10.53</v>
      </c>
      <c r="L16" s="4" t="s">
        <v>81</v>
      </c>
    </row>
    <row r="17" spans="1:12" ht="15.75" x14ac:dyDescent="0.25">
      <c r="A17" s="4">
        <v>15</v>
      </c>
      <c r="B17" s="2" t="s">
        <v>13</v>
      </c>
      <c r="C17" s="5" t="s">
        <v>53</v>
      </c>
      <c r="D17" s="7">
        <v>5.41</v>
      </c>
      <c r="E17" s="13" t="s">
        <v>69</v>
      </c>
      <c r="F17" s="12" t="s">
        <v>75</v>
      </c>
      <c r="G17" s="32" t="s">
        <v>92</v>
      </c>
      <c r="H17" s="20">
        <v>0.52</v>
      </c>
      <c r="I17" s="25" t="s">
        <v>69</v>
      </c>
      <c r="J17" s="24" t="s">
        <v>75</v>
      </c>
      <c r="K17" s="8">
        <f>D28</f>
        <v>0.37</v>
      </c>
      <c r="L17" s="4" t="s">
        <v>81</v>
      </c>
    </row>
    <row r="18" spans="1:12" ht="25.5" x14ac:dyDescent="0.25">
      <c r="A18" s="4">
        <v>16</v>
      </c>
      <c r="B18" s="16" t="s">
        <v>14</v>
      </c>
      <c r="C18" s="5" t="s">
        <v>53</v>
      </c>
      <c r="D18" s="7">
        <v>8.0299999999999994</v>
      </c>
      <c r="E18" s="13" t="s">
        <v>70</v>
      </c>
      <c r="F18" s="12" t="s">
        <v>75</v>
      </c>
      <c r="G18" s="32" t="s">
        <v>93</v>
      </c>
      <c r="H18" s="20">
        <v>2.25</v>
      </c>
      <c r="I18" s="25" t="s">
        <v>70</v>
      </c>
      <c r="J18" s="24" t="s">
        <v>75</v>
      </c>
      <c r="K18" s="8">
        <f>D29</f>
        <v>0.24</v>
      </c>
      <c r="L18" s="4" t="s">
        <v>81</v>
      </c>
    </row>
    <row r="19" spans="1:12" ht="25.5" x14ac:dyDescent="0.25">
      <c r="A19" s="4">
        <v>17</v>
      </c>
      <c r="B19" s="2" t="s">
        <v>15</v>
      </c>
      <c r="C19" s="5" t="s">
        <v>53</v>
      </c>
      <c r="D19" s="7">
        <v>4.6500000000000004</v>
      </c>
      <c r="E19" s="13" t="s">
        <v>71</v>
      </c>
      <c r="F19" s="12" t="s">
        <v>75</v>
      </c>
      <c r="G19" s="32" t="s">
        <v>94</v>
      </c>
      <c r="H19" s="20">
        <v>1.92</v>
      </c>
      <c r="I19" s="25" t="s">
        <v>71</v>
      </c>
      <c r="J19" s="24" t="s">
        <v>75</v>
      </c>
      <c r="K19" s="8">
        <f>D30</f>
        <v>2.23</v>
      </c>
      <c r="L19" s="4" t="s">
        <v>81</v>
      </c>
    </row>
    <row r="20" spans="1:12" ht="15.75" x14ac:dyDescent="0.25">
      <c r="A20" s="4">
        <v>18</v>
      </c>
      <c r="B20" s="16" t="s">
        <v>16</v>
      </c>
      <c r="C20" s="5" t="s">
        <v>53</v>
      </c>
      <c r="D20" s="7">
        <v>6.66</v>
      </c>
      <c r="E20" s="13" t="s">
        <v>72</v>
      </c>
      <c r="F20" s="12" t="s">
        <v>52</v>
      </c>
      <c r="G20" s="33" t="s">
        <v>95</v>
      </c>
      <c r="H20" s="21">
        <v>2.7</v>
      </c>
      <c r="I20" s="25" t="s">
        <v>72</v>
      </c>
      <c r="J20" s="24" t="s">
        <v>52</v>
      </c>
      <c r="K20" s="8">
        <f>D32</f>
        <v>17.100000000000001</v>
      </c>
      <c r="L20" s="4" t="s">
        <v>81</v>
      </c>
    </row>
    <row r="21" spans="1:12" ht="15.75" x14ac:dyDescent="0.25">
      <c r="A21" s="4">
        <v>19</v>
      </c>
      <c r="B21" s="15" t="s">
        <v>17</v>
      </c>
      <c r="C21" s="5" t="s">
        <v>53</v>
      </c>
      <c r="D21" s="7">
        <v>0.32</v>
      </c>
      <c r="E21" s="11" t="s">
        <v>5</v>
      </c>
      <c r="F21" s="12" t="s">
        <v>75</v>
      </c>
      <c r="G21" s="34" t="s">
        <v>83</v>
      </c>
      <c r="H21" s="22">
        <v>118.65</v>
      </c>
      <c r="I21" s="11" t="s">
        <v>5</v>
      </c>
      <c r="J21" s="24" t="s">
        <v>75</v>
      </c>
      <c r="K21" s="8">
        <v>319.2</v>
      </c>
      <c r="L21" s="4"/>
    </row>
    <row r="22" spans="1:12" ht="15.75" x14ac:dyDescent="0.25">
      <c r="A22" s="4">
        <v>20</v>
      </c>
      <c r="B22" s="15" t="s">
        <v>18</v>
      </c>
      <c r="C22" s="5" t="s">
        <v>53</v>
      </c>
      <c r="D22" s="7">
        <v>0.37</v>
      </c>
      <c r="E22" s="13" t="s">
        <v>9</v>
      </c>
      <c r="F22" s="12" t="s">
        <v>75</v>
      </c>
      <c r="G22" s="34" t="s">
        <v>83</v>
      </c>
      <c r="H22" s="22">
        <v>84.33</v>
      </c>
      <c r="I22" s="25" t="s">
        <v>9</v>
      </c>
      <c r="J22" s="24" t="s">
        <v>75</v>
      </c>
      <c r="K22" s="8">
        <f>D13</f>
        <v>50.2</v>
      </c>
      <c r="L22" s="4" t="s">
        <v>81</v>
      </c>
    </row>
    <row r="23" spans="1:12" ht="15.75" x14ac:dyDescent="0.25">
      <c r="A23" s="4">
        <v>21</v>
      </c>
      <c r="B23" s="15" t="s">
        <v>19</v>
      </c>
      <c r="C23" s="5" t="s">
        <v>53</v>
      </c>
      <c r="D23" s="7">
        <v>2.38</v>
      </c>
      <c r="E23" s="13" t="s">
        <v>73</v>
      </c>
      <c r="F23" s="12" t="s">
        <v>52</v>
      </c>
      <c r="G23" s="35" t="s">
        <v>96</v>
      </c>
      <c r="H23" s="23">
        <v>6.55</v>
      </c>
      <c r="I23" s="25" t="s">
        <v>73</v>
      </c>
      <c r="J23" s="24" t="s">
        <v>52</v>
      </c>
      <c r="K23" s="8">
        <f>D39</f>
        <v>8.9700000000000006</v>
      </c>
      <c r="L23" s="4" t="s">
        <v>107</v>
      </c>
    </row>
    <row r="24" spans="1:12" ht="25.5" x14ac:dyDescent="0.25">
      <c r="A24" s="4">
        <v>22</v>
      </c>
      <c r="B24" s="15" t="s">
        <v>20</v>
      </c>
      <c r="C24" s="5" t="s">
        <v>53</v>
      </c>
      <c r="D24" s="7">
        <v>0.19</v>
      </c>
      <c r="E24" s="13" t="s">
        <v>74</v>
      </c>
      <c r="F24" s="10" t="s">
        <v>75</v>
      </c>
      <c r="G24" s="36" t="s">
        <v>97</v>
      </c>
      <c r="H24" s="26">
        <v>16.87</v>
      </c>
      <c r="I24" s="25" t="s">
        <v>74</v>
      </c>
      <c r="J24" s="10" t="s">
        <v>75</v>
      </c>
      <c r="K24" s="8">
        <f>D40</f>
        <v>19.059999999999999</v>
      </c>
      <c r="L24" s="4" t="s">
        <v>107</v>
      </c>
    </row>
    <row r="25" spans="1:12" ht="15.75" x14ac:dyDescent="0.25">
      <c r="A25" s="4">
        <v>23</v>
      </c>
      <c r="B25" s="15" t="s">
        <v>21</v>
      </c>
      <c r="C25" s="5" t="s">
        <v>53</v>
      </c>
      <c r="D25" s="7">
        <v>0.27</v>
      </c>
      <c r="E25" s="62" t="s">
        <v>108</v>
      </c>
      <c r="F25" s="62"/>
      <c r="G25" s="62"/>
      <c r="H25" s="38">
        <f>SUM(H3:H24)</f>
        <v>1162.07</v>
      </c>
      <c r="I25" s="63" t="s">
        <v>108</v>
      </c>
      <c r="J25" s="63"/>
      <c r="K25" s="8">
        <f>SUM(K3:K24)</f>
        <v>1132.6676666666667</v>
      </c>
    </row>
    <row r="26" spans="1:12" x14ac:dyDescent="0.25">
      <c r="A26" s="4">
        <v>24</v>
      </c>
      <c r="B26" s="15" t="s">
        <v>22</v>
      </c>
      <c r="C26" s="6" t="s">
        <v>55</v>
      </c>
      <c r="D26" s="7">
        <v>5.35</v>
      </c>
    </row>
    <row r="27" spans="1:12" x14ac:dyDescent="0.25">
      <c r="A27" s="4">
        <v>25</v>
      </c>
      <c r="B27" s="15" t="s">
        <v>23</v>
      </c>
      <c r="C27" s="6" t="s">
        <v>56</v>
      </c>
      <c r="D27" s="7">
        <v>6.92</v>
      </c>
    </row>
    <row r="28" spans="1:12" x14ac:dyDescent="0.25">
      <c r="A28" s="4">
        <v>26</v>
      </c>
      <c r="B28" s="15" t="s">
        <v>24</v>
      </c>
      <c r="C28" s="6" t="s">
        <v>53</v>
      </c>
      <c r="D28" s="7">
        <v>0.37</v>
      </c>
    </row>
    <row r="29" spans="1:12" x14ac:dyDescent="0.25">
      <c r="A29" s="4">
        <v>27</v>
      </c>
      <c r="B29" s="15" t="s">
        <v>25</v>
      </c>
      <c r="C29" s="6" t="s">
        <v>53</v>
      </c>
      <c r="D29" s="7">
        <v>0.24</v>
      </c>
    </row>
    <row r="30" spans="1:12" x14ac:dyDescent="0.25">
      <c r="A30" s="4">
        <v>28</v>
      </c>
      <c r="B30" s="15" t="s">
        <v>26</v>
      </c>
      <c r="C30" s="6" t="s">
        <v>53</v>
      </c>
      <c r="D30" s="7">
        <v>2.23</v>
      </c>
    </row>
    <row r="31" spans="1:12" x14ac:dyDescent="0.25">
      <c r="A31" s="4">
        <v>29</v>
      </c>
      <c r="B31" s="3" t="s">
        <v>27</v>
      </c>
      <c r="C31" s="6" t="s">
        <v>53</v>
      </c>
      <c r="D31" s="7">
        <v>2.23</v>
      </c>
    </row>
    <row r="32" spans="1:12" x14ac:dyDescent="0.25">
      <c r="A32" s="4">
        <v>30</v>
      </c>
      <c r="B32" s="15" t="s">
        <v>28</v>
      </c>
      <c r="C32" s="6" t="s">
        <v>54</v>
      </c>
      <c r="D32" s="7">
        <v>17.100000000000001</v>
      </c>
    </row>
    <row r="33" spans="1:4" x14ac:dyDescent="0.25">
      <c r="A33" s="4">
        <v>31</v>
      </c>
      <c r="B33" s="3" t="s">
        <v>29</v>
      </c>
      <c r="C33" s="6" t="s">
        <v>53</v>
      </c>
      <c r="D33" s="7">
        <v>9.2200000000000006</v>
      </c>
    </row>
    <row r="34" spans="1:4" x14ac:dyDescent="0.25">
      <c r="A34" s="4">
        <v>32</v>
      </c>
      <c r="B34" s="3" t="s">
        <v>30</v>
      </c>
      <c r="C34" s="6" t="s">
        <v>55</v>
      </c>
      <c r="D34" s="7">
        <v>1.73</v>
      </c>
    </row>
    <row r="35" spans="1:4" x14ac:dyDescent="0.25">
      <c r="A35" s="4">
        <v>33</v>
      </c>
      <c r="B35" s="15" t="s">
        <v>51</v>
      </c>
      <c r="C35" s="6" t="s">
        <v>53</v>
      </c>
      <c r="D35" s="8">
        <v>52</v>
      </c>
    </row>
    <row r="36" spans="1:4" x14ac:dyDescent="0.25">
      <c r="A36" s="4">
        <v>34</v>
      </c>
      <c r="B36" s="3" t="s">
        <v>32</v>
      </c>
      <c r="C36" s="6" t="s">
        <v>53</v>
      </c>
      <c r="D36" s="8">
        <v>21</v>
      </c>
    </row>
    <row r="37" spans="1:4" x14ac:dyDescent="0.25">
      <c r="A37" s="4">
        <v>35</v>
      </c>
      <c r="B37" s="3" t="s">
        <v>33</v>
      </c>
      <c r="C37" s="6" t="s">
        <v>53</v>
      </c>
      <c r="D37" s="8">
        <v>21</v>
      </c>
    </row>
    <row r="38" spans="1:4" x14ac:dyDescent="0.25">
      <c r="A38" s="4">
        <v>36</v>
      </c>
      <c r="B38" s="3" t="s">
        <v>34</v>
      </c>
      <c r="C38" s="6" t="s">
        <v>54</v>
      </c>
      <c r="D38" s="8">
        <v>6.52</v>
      </c>
    </row>
    <row r="39" spans="1:4" x14ac:dyDescent="0.25">
      <c r="A39" s="4">
        <v>37</v>
      </c>
      <c r="B39" s="15" t="s">
        <v>35</v>
      </c>
      <c r="C39" s="6" t="s">
        <v>57</v>
      </c>
      <c r="D39" s="8">
        <v>8.9700000000000006</v>
      </c>
    </row>
    <row r="40" spans="1:4" x14ac:dyDescent="0.25">
      <c r="A40" s="4">
        <v>38</v>
      </c>
      <c r="B40" s="15" t="s">
        <v>36</v>
      </c>
      <c r="C40" s="6" t="s">
        <v>53</v>
      </c>
      <c r="D40" s="8">
        <v>19.059999999999999</v>
      </c>
    </row>
    <row r="41" spans="1:4" x14ac:dyDescent="0.25">
      <c r="A41" s="4">
        <v>39</v>
      </c>
      <c r="B41" s="3" t="s">
        <v>37</v>
      </c>
      <c r="C41" s="6" t="s">
        <v>53</v>
      </c>
      <c r="D41" s="8">
        <v>7.82</v>
      </c>
    </row>
    <row r="42" spans="1:4" x14ac:dyDescent="0.25">
      <c r="A42" s="4">
        <v>40</v>
      </c>
      <c r="B42" s="3" t="s">
        <v>38</v>
      </c>
      <c r="C42" s="6" t="s">
        <v>53</v>
      </c>
      <c r="D42" s="8">
        <v>11.75</v>
      </c>
    </row>
    <row r="43" spans="1:4" x14ac:dyDescent="0.25">
      <c r="A43" s="4">
        <v>41</v>
      </c>
      <c r="B43" s="3" t="s">
        <v>39</v>
      </c>
      <c r="C43" s="6" t="s">
        <v>53</v>
      </c>
      <c r="D43" s="8">
        <v>5.83</v>
      </c>
    </row>
    <row r="44" spans="1:4" x14ac:dyDescent="0.25">
      <c r="A44" s="4">
        <v>42</v>
      </c>
      <c r="B44" s="3" t="s">
        <v>40</v>
      </c>
      <c r="C44" s="6" t="s">
        <v>53</v>
      </c>
      <c r="D44" s="8">
        <v>4.1100000000000003</v>
      </c>
    </row>
    <row r="45" spans="1:4" x14ac:dyDescent="0.25">
      <c r="A45" s="4">
        <v>43</v>
      </c>
      <c r="B45" s="4" t="s">
        <v>41</v>
      </c>
      <c r="C45" s="6" t="s">
        <v>57</v>
      </c>
      <c r="D45" s="8">
        <v>17.489999999999998</v>
      </c>
    </row>
    <row r="46" spans="1:4" x14ac:dyDescent="0.25">
      <c r="A46" s="4">
        <v>44</v>
      </c>
      <c r="B46" s="4" t="s">
        <v>42</v>
      </c>
      <c r="C46" s="6" t="s">
        <v>58</v>
      </c>
      <c r="D46" s="8">
        <v>6.29</v>
      </c>
    </row>
    <row r="47" spans="1:4" x14ac:dyDescent="0.25">
      <c r="B47" s="58" t="s">
        <v>108</v>
      </c>
      <c r="C47" s="58"/>
      <c r="D47" s="8">
        <f>SUM(D3:D46)</f>
        <v>411.16200000000003</v>
      </c>
    </row>
  </sheetData>
  <mergeCells count="6">
    <mergeCell ref="B47:C47"/>
    <mergeCell ref="B1:D1"/>
    <mergeCell ref="E1:H1"/>
    <mergeCell ref="I1:K1"/>
    <mergeCell ref="E25:G25"/>
    <mergeCell ref="I25:J2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63191-CCC3-4A18-8839-C2F81F3D5CB6}">
  <dimension ref="A1:E46"/>
  <sheetViews>
    <sheetView tabSelected="1" topLeftCell="A19" workbookViewId="0">
      <selection activeCell="F43" sqref="F43"/>
    </sheetView>
  </sheetViews>
  <sheetFormatPr defaultRowHeight="15" x14ac:dyDescent="0.25"/>
  <cols>
    <col min="1" max="1" width="58" bestFit="1" customWidth="1"/>
    <col min="2" max="2" width="18.28515625" customWidth="1"/>
    <col min="4" max="4" width="11.42578125" customWidth="1"/>
    <col min="5" max="5" width="17.140625" customWidth="1"/>
  </cols>
  <sheetData>
    <row r="1" spans="1:5" ht="15.75" thickBot="1" x14ac:dyDescent="0.3">
      <c r="A1" s="65" t="s">
        <v>110</v>
      </c>
      <c r="B1" s="66"/>
      <c r="C1" s="66"/>
      <c r="D1" s="66"/>
      <c r="E1" s="67"/>
    </row>
    <row r="2" spans="1:5" x14ac:dyDescent="0.25">
      <c r="A2" s="51" t="s">
        <v>128</v>
      </c>
      <c r="B2" s="64" t="s">
        <v>111</v>
      </c>
      <c r="C2" s="64"/>
      <c r="D2" s="64" t="s">
        <v>127</v>
      </c>
      <c r="E2" s="64"/>
    </row>
    <row r="3" spans="1:5" x14ac:dyDescent="0.25">
      <c r="A3" s="4" t="s">
        <v>114</v>
      </c>
      <c r="B3" s="4" t="s">
        <v>112</v>
      </c>
      <c r="C3" s="4" t="s">
        <v>113</v>
      </c>
      <c r="D3" s="4" t="s">
        <v>112</v>
      </c>
      <c r="E3" s="4" t="s">
        <v>113</v>
      </c>
    </row>
    <row r="4" spans="1:5" x14ac:dyDescent="0.25">
      <c r="A4" s="42" t="s">
        <v>115</v>
      </c>
      <c r="B4" s="4">
        <v>3.37</v>
      </c>
      <c r="C4" s="4">
        <v>4.24</v>
      </c>
      <c r="D4" s="4">
        <v>0.13</v>
      </c>
      <c r="E4" s="4">
        <v>0.34</v>
      </c>
    </row>
    <row r="5" spans="1:5" x14ac:dyDescent="0.25">
      <c r="A5" s="42" t="s">
        <v>116</v>
      </c>
      <c r="B5" s="4">
        <v>2.7</v>
      </c>
      <c r="C5" s="4">
        <v>4.24</v>
      </c>
      <c r="D5" s="4">
        <v>0.09</v>
      </c>
      <c r="E5" s="4">
        <v>6.45</v>
      </c>
    </row>
    <row r="6" spans="1:5" ht="90" x14ac:dyDescent="0.25">
      <c r="A6" s="43" t="s">
        <v>117</v>
      </c>
      <c r="B6" s="4">
        <v>10.119999999999999</v>
      </c>
      <c r="C6" s="4">
        <v>4.24</v>
      </c>
      <c r="D6" s="4">
        <v>0.37</v>
      </c>
      <c r="E6" s="4">
        <v>1.73</v>
      </c>
    </row>
    <row r="7" spans="1:5" x14ac:dyDescent="0.25">
      <c r="A7" s="43" t="s">
        <v>118</v>
      </c>
      <c r="B7" s="4">
        <v>10.119999999999999</v>
      </c>
      <c r="C7" s="4">
        <v>4.24</v>
      </c>
      <c r="D7" s="4">
        <v>0.74</v>
      </c>
      <c r="E7" s="4">
        <v>1.8</v>
      </c>
    </row>
    <row r="8" spans="1:5" x14ac:dyDescent="0.25">
      <c r="A8" s="42" t="s">
        <v>119</v>
      </c>
      <c r="B8" s="4">
        <v>2.7</v>
      </c>
      <c r="C8" s="4">
        <v>3.39</v>
      </c>
      <c r="D8" s="4">
        <v>0.27</v>
      </c>
      <c r="E8" s="4">
        <v>1.33</v>
      </c>
    </row>
    <row r="9" spans="1:5" x14ac:dyDescent="0.25">
      <c r="A9" s="42" t="s">
        <v>120</v>
      </c>
      <c r="B9" s="4">
        <v>16.190000000000001</v>
      </c>
      <c r="C9" s="4">
        <v>16.940000000000001</v>
      </c>
      <c r="D9" s="4">
        <v>12.07</v>
      </c>
      <c r="E9" s="4">
        <v>11.78</v>
      </c>
    </row>
    <row r="10" spans="1:5" x14ac:dyDescent="0.25">
      <c r="A10" s="42" t="s">
        <v>121</v>
      </c>
      <c r="B10" s="4">
        <v>1.1599999999999999</v>
      </c>
      <c r="C10" s="4">
        <v>2.0299999999999998</v>
      </c>
      <c r="D10" s="4">
        <v>0.03</v>
      </c>
      <c r="E10" s="4">
        <v>0.04</v>
      </c>
    </row>
    <row r="11" spans="1:5" x14ac:dyDescent="0.25">
      <c r="A11" s="42" t="s">
        <v>122</v>
      </c>
      <c r="B11" s="4">
        <v>1.62</v>
      </c>
      <c r="C11" s="4">
        <v>3.39</v>
      </c>
      <c r="D11" s="4">
        <v>0.01</v>
      </c>
      <c r="E11" s="4">
        <v>0.06</v>
      </c>
    </row>
    <row r="12" spans="1:5" x14ac:dyDescent="0.25">
      <c r="A12" s="42" t="s">
        <v>123</v>
      </c>
      <c r="B12" s="4">
        <v>5.0599999999999996</v>
      </c>
      <c r="C12" s="4">
        <v>3.39</v>
      </c>
      <c r="D12" s="4">
        <v>0.06</v>
      </c>
      <c r="E12" s="4">
        <v>2.12</v>
      </c>
    </row>
    <row r="13" spans="1:5" x14ac:dyDescent="0.25">
      <c r="A13" s="42" t="s">
        <v>124</v>
      </c>
      <c r="B13" s="4">
        <v>1.62</v>
      </c>
      <c r="C13" s="4">
        <v>1.88</v>
      </c>
      <c r="D13" s="4">
        <v>0.16</v>
      </c>
      <c r="E13" s="4">
        <v>0.04</v>
      </c>
    </row>
    <row r="14" spans="1:5" x14ac:dyDescent="0.25">
      <c r="A14" s="42" t="s">
        <v>125</v>
      </c>
      <c r="B14" s="4">
        <v>0.24</v>
      </c>
      <c r="C14" s="4">
        <v>3.66</v>
      </c>
      <c r="D14" s="4">
        <v>1E-4</v>
      </c>
      <c r="E14" s="4">
        <v>0.02</v>
      </c>
    </row>
    <row r="15" spans="1:5" x14ac:dyDescent="0.25">
      <c r="A15" s="42" t="s">
        <v>126</v>
      </c>
      <c r="B15" s="4">
        <v>1.19</v>
      </c>
      <c r="C15" s="4">
        <v>1.54</v>
      </c>
      <c r="D15" s="4">
        <v>1E-3</v>
      </c>
      <c r="E15" s="4">
        <v>7.0000000000000007E-2</v>
      </c>
    </row>
    <row r="16" spans="1:5" x14ac:dyDescent="0.25">
      <c r="A16" s="39" t="s">
        <v>108</v>
      </c>
      <c r="B16" s="48">
        <f>SUM(B4:B15)</f>
        <v>56.089999999999989</v>
      </c>
      <c r="C16" s="49">
        <f>SUM(C4:C15)</f>
        <v>53.180000000000014</v>
      </c>
      <c r="D16" s="48">
        <f>SUM(D4:D15)</f>
        <v>13.931099999999999</v>
      </c>
      <c r="E16" s="49">
        <f>SUM(E4:E15)</f>
        <v>25.779999999999998</v>
      </c>
    </row>
    <row r="17" spans="1:5" x14ac:dyDescent="0.25">
      <c r="A17" s="47" t="s">
        <v>129</v>
      </c>
      <c r="B17" s="50" t="s">
        <v>112</v>
      </c>
      <c r="C17" s="50" t="s">
        <v>113</v>
      </c>
      <c r="D17" s="50" t="s">
        <v>112</v>
      </c>
      <c r="E17" s="50" t="s">
        <v>113</v>
      </c>
    </row>
    <row r="18" spans="1:5" x14ac:dyDescent="0.25">
      <c r="A18" s="42" t="s">
        <v>130</v>
      </c>
      <c r="B18" s="4">
        <v>2.7</v>
      </c>
      <c r="C18" s="4">
        <v>3.39</v>
      </c>
      <c r="D18" s="4">
        <v>0.04</v>
      </c>
      <c r="E18" s="4">
        <v>0.76</v>
      </c>
    </row>
    <row r="19" spans="1:5" x14ac:dyDescent="0.25">
      <c r="A19" s="42" t="s">
        <v>131</v>
      </c>
      <c r="B19" s="4">
        <v>16.190000000000001</v>
      </c>
      <c r="C19" s="4">
        <v>16.940000000000001</v>
      </c>
      <c r="D19" s="4">
        <v>13.25</v>
      </c>
      <c r="E19" s="4">
        <v>19.579999999999998</v>
      </c>
    </row>
    <row r="20" spans="1:5" x14ac:dyDescent="0.25">
      <c r="A20" s="42" t="s">
        <v>132</v>
      </c>
      <c r="B20" s="4">
        <v>5.0599999999999996</v>
      </c>
      <c r="C20" s="4">
        <v>1.24</v>
      </c>
      <c r="D20" s="4">
        <v>24.77</v>
      </c>
      <c r="E20" s="4">
        <v>6.38</v>
      </c>
    </row>
    <row r="21" spans="1:5" x14ac:dyDescent="0.25">
      <c r="A21" s="42" t="s">
        <v>133</v>
      </c>
      <c r="B21" s="4">
        <v>1.62</v>
      </c>
      <c r="C21" s="4">
        <v>2.0299999999999998</v>
      </c>
      <c r="D21" s="4">
        <v>0.02</v>
      </c>
      <c r="E21" s="4">
        <v>0.19</v>
      </c>
    </row>
    <row r="22" spans="1:5" x14ac:dyDescent="0.25">
      <c r="A22" s="42" t="s">
        <v>126</v>
      </c>
      <c r="B22" s="4">
        <v>1.19</v>
      </c>
      <c r="C22" s="4">
        <v>3.66</v>
      </c>
      <c r="D22" s="4">
        <v>0.02</v>
      </c>
      <c r="E22" s="4">
        <v>8.2200000000000006</v>
      </c>
    </row>
    <row r="23" spans="1:5" x14ac:dyDescent="0.25">
      <c r="A23" s="42" t="s">
        <v>134</v>
      </c>
      <c r="B23" s="4">
        <v>2.7</v>
      </c>
      <c r="C23" s="4">
        <v>2.56</v>
      </c>
      <c r="D23" s="4">
        <v>0.02</v>
      </c>
      <c r="E23" s="4">
        <v>0.5</v>
      </c>
    </row>
    <row r="24" spans="1:5" x14ac:dyDescent="0.25">
      <c r="A24" s="46" t="s">
        <v>108</v>
      </c>
      <c r="B24" s="48">
        <f>SUM(B18:B23)</f>
        <v>29.46</v>
      </c>
      <c r="C24" s="49">
        <f>SUM(C18:C23)</f>
        <v>29.82</v>
      </c>
      <c r="D24" s="48">
        <f>SUM(D18:D23)</f>
        <v>38.120000000000012</v>
      </c>
      <c r="E24" s="49">
        <f>SUM(E18:E23)</f>
        <v>35.630000000000003</v>
      </c>
    </row>
    <row r="26" spans="1:5" x14ac:dyDescent="0.25">
      <c r="A26" s="68" t="s">
        <v>135</v>
      </c>
      <c r="B26" s="68"/>
      <c r="C26" s="68"/>
    </row>
    <row r="27" spans="1:5" x14ac:dyDescent="0.25">
      <c r="A27" s="57" t="s">
        <v>136</v>
      </c>
      <c r="B27" s="48" t="s">
        <v>112</v>
      </c>
      <c r="C27" s="48" t="s">
        <v>113</v>
      </c>
    </row>
    <row r="28" spans="1:5" x14ac:dyDescent="0.25">
      <c r="A28" s="42" t="s">
        <v>115</v>
      </c>
      <c r="B28" s="52">
        <v>1200</v>
      </c>
      <c r="C28" s="54" t="s">
        <v>137</v>
      </c>
    </row>
    <row r="29" spans="1:5" x14ac:dyDescent="0.25">
      <c r="A29" s="42" t="s">
        <v>116</v>
      </c>
      <c r="B29" s="52">
        <v>1500</v>
      </c>
      <c r="C29" s="52">
        <v>1200</v>
      </c>
    </row>
    <row r="30" spans="1:5" ht="90" x14ac:dyDescent="0.25">
      <c r="A30" s="43" t="s">
        <v>117</v>
      </c>
      <c r="B30" s="52">
        <v>400</v>
      </c>
      <c r="C30" s="52">
        <v>1200</v>
      </c>
    </row>
    <row r="31" spans="1:5" x14ac:dyDescent="0.25">
      <c r="A31" s="43" t="s">
        <v>118</v>
      </c>
      <c r="B31" s="52">
        <v>400</v>
      </c>
      <c r="C31" s="52">
        <v>1200</v>
      </c>
    </row>
    <row r="32" spans="1:5" x14ac:dyDescent="0.25">
      <c r="A32" s="42" t="s">
        <v>119</v>
      </c>
      <c r="B32" s="52">
        <v>1500</v>
      </c>
      <c r="C32" s="52">
        <v>1500</v>
      </c>
    </row>
    <row r="33" spans="1:3" x14ac:dyDescent="0.25">
      <c r="A33" s="42" t="s">
        <v>120</v>
      </c>
      <c r="B33" s="52">
        <v>250</v>
      </c>
      <c r="C33" s="52">
        <v>300</v>
      </c>
    </row>
    <row r="34" spans="1:3" x14ac:dyDescent="0.25">
      <c r="A34" s="42" t="s">
        <v>121</v>
      </c>
      <c r="B34" s="52">
        <v>3500</v>
      </c>
      <c r="C34" s="52">
        <v>2500</v>
      </c>
    </row>
    <row r="35" spans="1:3" x14ac:dyDescent="0.25">
      <c r="A35" s="42" t="s">
        <v>122</v>
      </c>
      <c r="B35" s="52">
        <v>2500</v>
      </c>
      <c r="C35" s="52">
        <v>1500</v>
      </c>
    </row>
    <row r="36" spans="1:3" x14ac:dyDescent="0.25">
      <c r="A36" s="42" t="s">
        <v>123</v>
      </c>
      <c r="B36" s="52">
        <v>800</v>
      </c>
      <c r="C36" s="52">
        <v>1500</v>
      </c>
    </row>
    <row r="37" spans="1:3" x14ac:dyDescent="0.25">
      <c r="A37" s="42" t="s">
        <v>124</v>
      </c>
      <c r="B37" s="52">
        <v>2500</v>
      </c>
      <c r="C37" s="52">
        <v>2700</v>
      </c>
    </row>
    <row r="38" spans="1:3" x14ac:dyDescent="0.25">
      <c r="A38" s="42" t="s">
        <v>125</v>
      </c>
      <c r="B38" s="52">
        <v>160</v>
      </c>
      <c r="C38" s="52">
        <v>160</v>
      </c>
    </row>
    <row r="39" spans="1:3" x14ac:dyDescent="0.25">
      <c r="A39" s="42" t="s">
        <v>126</v>
      </c>
      <c r="B39" s="53">
        <v>380</v>
      </c>
      <c r="C39" s="53">
        <v>380</v>
      </c>
    </row>
    <row r="40" spans="1:3" x14ac:dyDescent="0.25">
      <c r="A40" s="50" t="s">
        <v>129</v>
      </c>
      <c r="B40" s="50" t="s">
        <v>112</v>
      </c>
      <c r="C40" s="50" t="s">
        <v>113</v>
      </c>
    </row>
    <row r="41" spans="1:3" x14ac:dyDescent="0.25">
      <c r="A41" s="45" t="s">
        <v>130</v>
      </c>
      <c r="B41" s="55">
        <v>1500</v>
      </c>
      <c r="C41" s="55">
        <v>1500</v>
      </c>
    </row>
    <row r="42" spans="1:3" x14ac:dyDescent="0.25">
      <c r="A42" s="42" t="s">
        <v>131</v>
      </c>
      <c r="B42" s="52">
        <v>250</v>
      </c>
      <c r="C42" s="52">
        <v>300</v>
      </c>
    </row>
    <row r="43" spans="1:3" x14ac:dyDescent="0.25">
      <c r="A43" s="42" t="s">
        <v>132</v>
      </c>
      <c r="B43" s="52">
        <v>800</v>
      </c>
      <c r="C43" s="52">
        <v>1200</v>
      </c>
    </row>
    <row r="44" spans="1:3" x14ac:dyDescent="0.25">
      <c r="A44" s="42" t="s">
        <v>133</v>
      </c>
      <c r="B44" s="52">
        <v>2500</v>
      </c>
      <c r="C44" s="52">
        <v>2500</v>
      </c>
    </row>
    <row r="45" spans="1:3" x14ac:dyDescent="0.25">
      <c r="A45" s="44" t="s">
        <v>126</v>
      </c>
      <c r="B45" s="56">
        <f>(1/380)*16*(1/191.4)</f>
        <v>2.1998570092943959E-4</v>
      </c>
      <c r="C45" s="56">
        <v>160</v>
      </c>
    </row>
    <row r="46" spans="1:3" x14ac:dyDescent="0.25">
      <c r="A46" s="42" t="s">
        <v>134</v>
      </c>
      <c r="B46" s="52">
        <v>2000</v>
      </c>
      <c r="C46" s="52">
        <v>2700</v>
      </c>
    </row>
  </sheetData>
  <mergeCells count="4">
    <mergeCell ref="B2:C2"/>
    <mergeCell ref="D2:E2"/>
    <mergeCell ref="A1:E1"/>
    <mergeCell ref="A26:C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Insumos</vt:lpstr>
      <vt:lpstr>Comparativa de preços 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NAYARA PAES GUIMARAES</dc:creator>
  <cp:lastModifiedBy>NAYARA PAES GUIMARAES</cp:lastModifiedBy>
  <dcterms:created xsi:type="dcterms:W3CDTF">2023-04-05T12:56:27Z</dcterms:created>
  <dcterms:modified xsi:type="dcterms:W3CDTF">2023-04-06T21:06:06Z</dcterms:modified>
</cp:coreProperties>
</file>